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21449D31-E159-4307-9A76-F020F883EB3D}" xr6:coauthVersionLast="47" xr6:coauthVersionMax="47" xr10:uidLastSave="{00000000-0000-0000-0000-000000000000}"/>
  <bookViews>
    <workbookView xWindow="-120" yWindow="-120" windowWidth="29040" windowHeight="15840" tabRatio="826" xr2:uid="{00000000-000D-0000-FFFF-FFFF00000000}"/>
  </bookViews>
  <sheets>
    <sheet name="calculate depreciation" sheetId="1" r:id="rId1"/>
    <sheet name="straight-line depreciation" sheetId="2" r:id="rId2"/>
    <sheet name="amount to invest" sheetId="3" r:id="rId3"/>
    <sheet name="compare investments" sheetId="4" r:id="rId4"/>
    <sheet name="double-declining balance method" sheetId="5" r:id="rId5"/>
    <sheet name="determine loan payment" sheetId="6" r:id="rId6"/>
    <sheet name="calculate total savings" sheetId="7" r:id="rId7"/>
    <sheet name="calculate interest rate" sheetId="8" r:id="rId8"/>
    <sheet name="Rate over entire period" sheetId="9" r:id="rId9"/>
    <sheet name="Nominal Rate over a period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9" l="1"/>
  <c r="B7" i="6"/>
  <c r="D1" i="10"/>
  <c r="B4" i="7"/>
  <c r="D7" i="7"/>
  <c r="B8" i="7" s="1"/>
  <c r="B5" i="6"/>
  <c r="B6" i="5"/>
  <c r="B5" i="5"/>
  <c r="B4" i="5"/>
  <c r="D9" i="5"/>
  <c r="B10" i="5" s="1"/>
  <c r="D10" i="5" s="1"/>
  <c r="B11" i="5" s="1"/>
  <c r="D11" i="5" s="1"/>
  <c r="B12" i="5" s="1"/>
  <c r="D12" i="5" s="1"/>
  <c r="B13" i="5" s="1"/>
  <c r="D13" i="5" s="1"/>
  <c r="C7" i="4"/>
  <c r="C8" i="4" s="1"/>
  <c r="B7" i="4"/>
  <c r="B8" i="4" s="1"/>
  <c r="C4" i="3"/>
  <c r="B5" i="8"/>
  <c r="B5" i="2"/>
  <c r="D8" i="2"/>
  <c r="B9" i="2" s="1"/>
  <c r="D9" i="2" s="1"/>
  <c r="B10" i="2" s="1"/>
  <c r="D10" i="2" s="1"/>
  <c r="B11" i="2" s="1"/>
  <c r="D11" i="2" s="1"/>
  <c r="B12" i="2" s="1"/>
  <c r="D12" i="2" s="1"/>
  <c r="B13" i="2" s="1"/>
  <c r="D13" i="2" s="1"/>
  <c r="B14" i="2" s="1"/>
  <c r="D14" i="2" s="1"/>
  <c r="B15" i="2" s="1"/>
  <c r="D15" i="2" s="1"/>
  <c r="D8" i="7" l="1"/>
  <c r="B9" i="7" s="1"/>
  <c r="B5" i="1"/>
  <c r="D9" i="1"/>
  <c r="D10" i="1"/>
  <c r="D11" i="1"/>
  <c r="D12" i="1"/>
  <c r="D13" i="1"/>
  <c r="D14" i="1"/>
  <c r="D8" i="1"/>
  <c r="C9" i="1"/>
  <c r="C10" i="1"/>
  <c r="C11" i="1"/>
  <c r="C12" i="1"/>
  <c r="C13" i="1"/>
  <c r="C14" i="1"/>
  <c r="C15" i="1"/>
  <c r="C8" i="1"/>
  <c r="D9" i="7" l="1"/>
  <c r="B10" i="7"/>
  <c r="D10" i="7" l="1"/>
  <c r="B11" i="7" s="1"/>
</calcChain>
</file>

<file path=xl/sharedStrings.xml><?xml version="1.0" encoding="utf-8"?>
<sst xmlns="http://schemas.openxmlformats.org/spreadsheetml/2006/main" count="65" uniqueCount="37">
  <si>
    <t>Cost of Purchase</t>
  </si>
  <si>
    <t>Number of Periods</t>
  </si>
  <si>
    <t>Salvage</t>
  </si>
  <si>
    <t>After 5 Years</t>
  </si>
  <si>
    <t>Year</t>
  </si>
  <si>
    <t>Amortized Cost</t>
  </si>
  <si>
    <t xml:space="preserve">Depreciation </t>
  </si>
  <si>
    <t>Number of Periods (Years)</t>
  </si>
  <si>
    <t>Monthly Amount</t>
  </si>
  <si>
    <t>Total + Interest</t>
  </si>
  <si>
    <t>Interest Rate</t>
  </si>
  <si>
    <t>Return per Year</t>
  </si>
  <si>
    <t>Invest (Max)</t>
  </si>
  <si>
    <t>Investment Amount</t>
  </si>
  <si>
    <t>Interest</t>
  </si>
  <si>
    <t>Profit</t>
  </si>
  <si>
    <t>Investment 1</t>
  </si>
  <si>
    <t>Investment 2</t>
  </si>
  <si>
    <t>Investment</t>
  </si>
  <si>
    <t>Payment Each Period</t>
  </si>
  <si>
    <t>Actual Value of Investment</t>
  </si>
  <si>
    <t>Figure</t>
  </si>
  <si>
    <t>Initial Cost</t>
  </si>
  <si>
    <t>After the First Day</t>
  </si>
  <si>
    <t>After the First Month</t>
  </si>
  <si>
    <t>Depreciation</t>
  </si>
  <si>
    <t>Loan Amount</t>
  </si>
  <si>
    <t>Monthly Payment</t>
  </si>
  <si>
    <t>Month</t>
  </si>
  <si>
    <t>Amount</t>
  </si>
  <si>
    <t>Total</t>
  </si>
  <si>
    <t>Redemption</t>
  </si>
  <si>
    <t>Settlement Date (Initial Buy)</t>
  </si>
  <si>
    <t>Yearly Interest Rate</t>
  </si>
  <si>
    <t>Maturity Date (When Sold)</t>
  </si>
  <si>
    <t>Total Expenditure</t>
  </si>
  <si>
    <t>Number of times per year interest is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</si>
</sst>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0" xfId="1" applyNumberFormat="1" applyFont="1"/>
    <xf numFmtId="6" fontId="0" fillId="0" borderId="0" xfId="0" applyNumberFormat="1"/>
    <xf numFmtId="0" fontId="2" fillId="0" borderId="1" xfId="0" applyFont="1" applyBorder="1" applyAlignment="1">
      <alignment horizontal="center"/>
    </xf>
    <xf numFmtId="10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9" fontId="0" fillId="0" borderId="0" xfId="0" applyNumberFormat="1"/>
    <xf numFmtId="14" fontId="0" fillId="0" borderId="0" xfId="0" applyNumberFormat="1"/>
    <xf numFmtId="9" fontId="0" fillId="0" borderId="0" xfId="3" applyFont="1"/>
    <xf numFmtId="44" fontId="0" fillId="0" borderId="0" xfId="2" applyFont="1"/>
    <xf numFmtId="166" fontId="0" fillId="0" borderId="0" xfId="3" applyNumberFormat="1" applyFont="1"/>
    <xf numFmtId="10" fontId="0" fillId="0" borderId="0" xfId="3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zoomScaleNormal="100" workbookViewId="0">
      <selection activeCell="P24" sqref="P24"/>
    </sheetView>
  </sheetViews>
  <sheetFormatPr defaultRowHeight="15" x14ac:dyDescent="0.25"/>
  <cols>
    <col min="1" max="1" width="18" bestFit="1" customWidth="1"/>
    <col min="2" max="2" width="14.7109375" bestFit="1" customWidth="1"/>
    <col min="3" max="3" width="12.85546875" bestFit="1" customWidth="1"/>
    <col min="4" max="4" width="10.85546875" customWidth="1"/>
  </cols>
  <sheetData>
    <row r="1" spans="1:4" x14ac:dyDescent="0.25">
      <c r="A1" s="1" t="s">
        <v>0</v>
      </c>
      <c r="B1" s="7">
        <v>100000</v>
      </c>
    </row>
    <row r="2" spans="1:4" x14ac:dyDescent="0.25">
      <c r="A2" s="1" t="s">
        <v>1</v>
      </c>
      <c r="B2">
        <v>8</v>
      </c>
    </row>
    <row r="3" spans="1:4" x14ac:dyDescent="0.25">
      <c r="A3" s="1" t="s">
        <v>2</v>
      </c>
      <c r="B3" s="7">
        <v>1000</v>
      </c>
    </row>
    <row r="5" spans="1:4" x14ac:dyDescent="0.25">
      <c r="A5" s="1" t="s">
        <v>3</v>
      </c>
      <c r="B5" s="8">
        <f>SYD($B$1,$B$3,$B$2,5)</f>
        <v>11000</v>
      </c>
    </row>
    <row r="7" spans="1:4" x14ac:dyDescent="0.25">
      <c r="A7" s="9" t="s">
        <v>4</v>
      </c>
      <c r="B7" s="9" t="s">
        <v>5</v>
      </c>
      <c r="C7" s="9" t="s">
        <v>6</v>
      </c>
      <c r="D7" s="9" t="s">
        <v>2</v>
      </c>
    </row>
    <row r="8" spans="1:4" x14ac:dyDescent="0.25">
      <c r="A8" s="6">
        <v>1</v>
      </c>
      <c r="B8" s="5">
        <v>100000</v>
      </c>
      <c r="C8" s="5">
        <f>B8-B9</f>
        <v>22000</v>
      </c>
      <c r="D8" s="5">
        <f>B9</f>
        <v>78000</v>
      </c>
    </row>
    <row r="9" spans="1:4" x14ac:dyDescent="0.25">
      <c r="A9" s="6">
        <v>2</v>
      </c>
      <c r="B9" s="5">
        <v>78000</v>
      </c>
      <c r="C9" s="5">
        <f t="shared" ref="C9:C15" si="0">B9-B10</f>
        <v>19250</v>
      </c>
      <c r="D9" s="5">
        <f t="shared" ref="D9:D14" si="1">B10</f>
        <v>58750</v>
      </c>
    </row>
    <row r="10" spans="1:4" x14ac:dyDescent="0.25">
      <c r="A10" s="6">
        <v>3</v>
      </c>
      <c r="B10" s="5">
        <v>58750</v>
      </c>
      <c r="C10" s="5">
        <f t="shared" si="0"/>
        <v>16500</v>
      </c>
      <c r="D10" s="5">
        <f t="shared" si="1"/>
        <v>42250</v>
      </c>
    </row>
    <row r="11" spans="1:4" x14ac:dyDescent="0.25">
      <c r="A11" s="6">
        <v>4</v>
      </c>
      <c r="B11" s="5">
        <v>42250</v>
      </c>
      <c r="C11" s="5">
        <f t="shared" si="0"/>
        <v>13750</v>
      </c>
      <c r="D11" s="5">
        <f t="shared" si="1"/>
        <v>28500</v>
      </c>
    </row>
    <row r="12" spans="1:4" x14ac:dyDescent="0.25">
      <c r="A12" s="6">
        <v>5</v>
      </c>
      <c r="B12" s="5">
        <v>28500</v>
      </c>
      <c r="C12" s="5">
        <f t="shared" si="0"/>
        <v>11000</v>
      </c>
      <c r="D12" s="5">
        <f t="shared" si="1"/>
        <v>17500</v>
      </c>
    </row>
    <row r="13" spans="1:4" x14ac:dyDescent="0.25">
      <c r="A13" s="6">
        <v>6</v>
      </c>
      <c r="B13" s="5">
        <v>17500</v>
      </c>
      <c r="C13" s="5">
        <f t="shared" si="0"/>
        <v>8250</v>
      </c>
      <c r="D13" s="5">
        <f t="shared" si="1"/>
        <v>9250</v>
      </c>
    </row>
    <row r="14" spans="1:4" x14ac:dyDescent="0.25">
      <c r="A14" s="6">
        <v>7</v>
      </c>
      <c r="B14" s="5">
        <v>9250</v>
      </c>
      <c r="C14" s="5">
        <f t="shared" si="0"/>
        <v>5500</v>
      </c>
      <c r="D14" s="5">
        <f t="shared" si="1"/>
        <v>3750</v>
      </c>
    </row>
    <row r="15" spans="1:4" x14ac:dyDescent="0.25">
      <c r="A15" s="6">
        <v>8</v>
      </c>
      <c r="B15" s="5">
        <v>3750</v>
      </c>
      <c r="C15" s="5">
        <f t="shared" si="0"/>
        <v>3750</v>
      </c>
      <c r="D15" s="5">
        <v>1000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19FA1-B68A-41CB-91D2-48BCC55FE3A4}">
  <dimension ref="A1:D2"/>
  <sheetViews>
    <sheetView zoomScaleNormal="100" workbookViewId="0">
      <selection activeCell="P24" sqref="P24"/>
    </sheetView>
  </sheetViews>
  <sheetFormatPr defaultRowHeight="15" x14ac:dyDescent="0.25"/>
  <cols>
    <col min="1" max="1" width="42.7109375" bestFit="1" customWidth="1"/>
  </cols>
  <sheetData>
    <row r="1" spans="1:4" x14ac:dyDescent="0.25">
      <c r="A1" t="s">
        <v>33</v>
      </c>
      <c r="B1" s="22">
        <v>0.08</v>
      </c>
      <c r="D1" s="10">
        <f>NOMINAL(B1,B2)</f>
        <v>7.7706187633094004E-2</v>
      </c>
    </row>
    <row r="2" spans="1:4" x14ac:dyDescent="0.25">
      <c r="A2" t="s">
        <v>36</v>
      </c>
      <c r="B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zoomScaleNormal="100" workbookViewId="0">
      <selection activeCell="P24" sqref="P24"/>
    </sheetView>
  </sheetViews>
  <sheetFormatPr defaultRowHeight="15" x14ac:dyDescent="0.25"/>
  <cols>
    <col min="1" max="1" width="18" bestFit="1" customWidth="1"/>
    <col min="2" max="2" width="14.7109375" bestFit="1" customWidth="1"/>
    <col min="3" max="3" width="12.85546875" bestFit="1" customWidth="1"/>
    <col min="4" max="4" width="10.85546875" customWidth="1"/>
  </cols>
  <sheetData>
    <row r="1" spans="1:4" x14ac:dyDescent="0.25">
      <c r="A1" s="1" t="s">
        <v>0</v>
      </c>
      <c r="B1" s="7">
        <v>100000</v>
      </c>
    </row>
    <row r="2" spans="1:4" x14ac:dyDescent="0.25">
      <c r="A2" s="1" t="s">
        <v>1</v>
      </c>
      <c r="B2">
        <v>8</v>
      </c>
    </row>
    <row r="3" spans="1:4" x14ac:dyDescent="0.25">
      <c r="A3" s="1" t="s">
        <v>2</v>
      </c>
      <c r="B3" s="7">
        <v>1000</v>
      </c>
    </row>
    <row r="5" spans="1:4" x14ac:dyDescent="0.25">
      <c r="A5" s="1" t="s">
        <v>3</v>
      </c>
      <c r="B5" s="8">
        <f>SLN($B$1,$B$3,$B$2)</f>
        <v>12375</v>
      </c>
    </row>
    <row r="7" spans="1:4" x14ac:dyDescent="0.25">
      <c r="A7" s="2" t="s">
        <v>4</v>
      </c>
      <c r="B7" s="2" t="s">
        <v>5</v>
      </c>
      <c r="C7" s="2" t="s">
        <v>6</v>
      </c>
      <c r="D7" s="2" t="s">
        <v>2</v>
      </c>
    </row>
    <row r="8" spans="1:4" x14ac:dyDescent="0.25">
      <c r="A8" s="6">
        <v>1</v>
      </c>
      <c r="B8" s="5">
        <v>100000</v>
      </c>
      <c r="C8" s="5">
        <v>12375</v>
      </c>
      <c r="D8" s="5">
        <f>B8-C8</f>
        <v>87625</v>
      </c>
    </row>
    <row r="9" spans="1:4" x14ac:dyDescent="0.25">
      <c r="A9" s="6">
        <v>2</v>
      </c>
      <c r="B9" s="5">
        <f>D8</f>
        <v>87625</v>
      </c>
      <c r="C9" s="5">
        <v>12375</v>
      </c>
      <c r="D9" s="5">
        <f t="shared" ref="D9:D15" si="0">B9-C9</f>
        <v>75250</v>
      </c>
    </row>
    <row r="10" spans="1:4" x14ac:dyDescent="0.25">
      <c r="A10" s="6">
        <v>3</v>
      </c>
      <c r="B10" s="5">
        <f t="shared" ref="B10:B15" si="1">D9</f>
        <v>75250</v>
      </c>
      <c r="C10" s="5">
        <v>12375</v>
      </c>
      <c r="D10" s="5">
        <f t="shared" si="0"/>
        <v>62875</v>
      </c>
    </row>
    <row r="11" spans="1:4" x14ac:dyDescent="0.25">
      <c r="A11" s="6">
        <v>4</v>
      </c>
      <c r="B11" s="5">
        <f t="shared" si="1"/>
        <v>62875</v>
      </c>
      <c r="C11" s="5">
        <v>12375</v>
      </c>
      <c r="D11" s="5">
        <f t="shared" si="0"/>
        <v>50500</v>
      </c>
    </row>
    <row r="12" spans="1:4" x14ac:dyDescent="0.25">
      <c r="A12" s="6">
        <v>5</v>
      </c>
      <c r="B12" s="5">
        <f t="shared" si="1"/>
        <v>50500</v>
      </c>
      <c r="C12" s="5">
        <v>12375</v>
      </c>
      <c r="D12" s="5">
        <f t="shared" si="0"/>
        <v>38125</v>
      </c>
    </row>
    <row r="13" spans="1:4" x14ac:dyDescent="0.25">
      <c r="A13" s="6">
        <v>6</v>
      </c>
      <c r="B13" s="5">
        <f t="shared" si="1"/>
        <v>38125</v>
      </c>
      <c r="C13" s="5">
        <v>12375</v>
      </c>
      <c r="D13" s="5">
        <f t="shared" si="0"/>
        <v>25750</v>
      </c>
    </row>
    <row r="14" spans="1:4" x14ac:dyDescent="0.25">
      <c r="A14" s="6">
        <v>7</v>
      </c>
      <c r="B14" s="5">
        <f t="shared" si="1"/>
        <v>25750</v>
      </c>
      <c r="C14" s="5">
        <v>12375</v>
      </c>
      <c r="D14" s="5">
        <f t="shared" si="0"/>
        <v>13375</v>
      </c>
    </row>
    <row r="15" spans="1:4" x14ac:dyDescent="0.25">
      <c r="A15" s="6">
        <v>8</v>
      </c>
      <c r="B15" s="5">
        <f t="shared" si="1"/>
        <v>13375</v>
      </c>
      <c r="C15" s="5">
        <v>12375</v>
      </c>
      <c r="D15" s="5">
        <f t="shared" si="0"/>
        <v>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zoomScaleNormal="100" workbookViewId="0">
      <selection activeCell="P24" sqref="P24"/>
    </sheetView>
  </sheetViews>
  <sheetFormatPr defaultRowHeight="15" x14ac:dyDescent="0.25"/>
  <cols>
    <col min="1" max="1" width="2.7109375" customWidth="1"/>
    <col min="2" max="2" width="19.140625" bestFit="1" customWidth="1"/>
    <col min="3" max="3" width="10.140625" bestFit="1" customWidth="1"/>
    <col min="4" max="4" width="10.28515625" bestFit="1" customWidth="1"/>
    <col min="5" max="5" width="11.140625" bestFit="1" customWidth="1"/>
  </cols>
  <sheetData>
    <row r="1" spans="1:5" x14ac:dyDescent="0.25">
      <c r="B1" s="1" t="s">
        <v>11</v>
      </c>
      <c r="C1" s="4">
        <v>55000</v>
      </c>
    </row>
    <row r="2" spans="1:5" x14ac:dyDescent="0.25">
      <c r="B2" s="1" t="s">
        <v>1</v>
      </c>
      <c r="C2">
        <v>5</v>
      </c>
    </row>
    <row r="3" spans="1:5" x14ac:dyDescent="0.25">
      <c r="B3" s="1" t="s">
        <v>10</v>
      </c>
      <c r="C3" s="10">
        <v>0.05</v>
      </c>
    </row>
    <row r="4" spans="1:5" x14ac:dyDescent="0.25">
      <c r="B4" s="1" t="s">
        <v>12</v>
      </c>
      <c r="C4" s="8">
        <f>PV(C3,C2,C1)</f>
        <v>-238121.21688469517</v>
      </c>
    </row>
    <row r="6" spans="1:5" x14ac:dyDescent="0.25">
      <c r="A6" s="12"/>
      <c r="B6" s="14" t="s">
        <v>13</v>
      </c>
      <c r="C6" s="14" t="s">
        <v>14</v>
      </c>
      <c r="D6" s="14" t="s">
        <v>15</v>
      </c>
      <c r="E6" s="14" t="s">
        <v>2</v>
      </c>
    </row>
    <row r="7" spans="1:5" x14ac:dyDescent="0.25">
      <c r="A7" s="11">
        <v>1</v>
      </c>
      <c r="B7" s="4">
        <v>238121</v>
      </c>
      <c r="C7" s="4">
        <v>11906</v>
      </c>
      <c r="D7" s="4">
        <v>55000</v>
      </c>
      <c r="E7" s="4">
        <v>195027</v>
      </c>
    </row>
    <row r="8" spans="1:5" x14ac:dyDescent="0.25">
      <c r="A8" s="11">
        <v>2</v>
      </c>
      <c r="B8" s="4">
        <v>195027</v>
      </c>
      <c r="C8" s="4">
        <v>9751</v>
      </c>
      <c r="D8" s="4">
        <v>55000</v>
      </c>
      <c r="E8" s="4">
        <v>149779</v>
      </c>
    </row>
    <row r="9" spans="1:5" x14ac:dyDescent="0.25">
      <c r="A9" s="11">
        <v>3</v>
      </c>
      <c r="B9" s="4">
        <v>149779</v>
      </c>
      <c r="C9" s="4">
        <v>7489</v>
      </c>
      <c r="D9" s="4">
        <v>55000</v>
      </c>
      <c r="E9" s="4">
        <v>102268</v>
      </c>
    </row>
    <row r="10" spans="1:5" x14ac:dyDescent="0.25">
      <c r="A10" s="11">
        <v>4</v>
      </c>
      <c r="B10" s="4">
        <v>102268</v>
      </c>
      <c r="C10" s="4">
        <v>5113</v>
      </c>
      <c r="D10" s="4">
        <v>55000</v>
      </c>
      <c r="E10" s="4">
        <v>52381</v>
      </c>
    </row>
    <row r="11" spans="1:5" x14ac:dyDescent="0.25">
      <c r="A11" s="15">
        <v>5</v>
      </c>
      <c r="B11" s="13">
        <v>52381</v>
      </c>
      <c r="C11" s="13">
        <v>2619</v>
      </c>
      <c r="D11" s="13">
        <v>55000</v>
      </c>
      <c r="E11" s="1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zoomScaleNormal="100" workbookViewId="0">
      <selection activeCell="P24" sqref="P24"/>
    </sheetView>
  </sheetViews>
  <sheetFormatPr defaultRowHeight="15" x14ac:dyDescent="0.25"/>
  <cols>
    <col min="1" max="1" width="25.5703125" bestFit="1" customWidth="1"/>
    <col min="2" max="3" width="12.5703125" bestFit="1" customWidth="1"/>
  </cols>
  <sheetData>
    <row r="1" spans="1:3" x14ac:dyDescent="0.25">
      <c r="B1" s="16" t="s">
        <v>16</v>
      </c>
      <c r="C1" s="16" t="s">
        <v>17</v>
      </c>
    </row>
    <row r="2" spans="1:3" x14ac:dyDescent="0.25">
      <c r="A2" s="1" t="s">
        <v>18</v>
      </c>
      <c r="B2" s="4">
        <v>25000</v>
      </c>
      <c r="C2" s="4">
        <v>20000</v>
      </c>
    </row>
    <row r="3" spans="1:3" x14ac:dyDescent="0.25">
      <c r="A3" s="1" t="s">
        <v>10</v>
      </c>
      <c r="B3" s="17">
        <v>0.08</v>
      </c>
      <c r="C3" s="17">
        <v>0.08</v>
      </c>
    </row>
    <row r="4" spans="1:3" x14ac:dyDescent="0.25">
      <c r="A4" s="1" t="s">
        <v>1</v>
      </c>
      <c r="B4">
        <v>3</v>
      </c>
      <c r="C4">
        <v>2</v>
      </c>
    </row>
    <row r="5" spans="1:3" x14ac:dyDescent="0.25">
      <c r="A5" s="1" t="s">
        <v>19</v>
      </c>
      <c r="B5" s="4">
        <v>10500</v>
      </c>
      <c r="C5" s="4">
        <v>12500</v>
      </c>
    </row>
    <row r="6" spans="1:3" x14ac:dyDescent="0.25">
      <c r="A6" s="1"/>
    </row>
    <row r="7" spans="1:3" x14ac:dyDescent="0.25">
      <c r="A7" s="1" t="s">
        <v>20</v>
      </c>
      <c r="B7" s="4">
        <f>-PV(B3,B4,B5)</f>
        <v>27059.518366102744</v>
      </c>
      <c r="C7" s="4">
        <f>-PV(C3,C4,C5)</f>
        <v>22290.809327846378</v>
      </c>
    </row>
    <row r="8" spans="1:3" x14ac:dyDescent="0.25">
      <c r="A8" s="1" t="s">
        <v>21</v>
      </c>
      <c r="B8" s="4">
        <f>B7-B2</f>
        <v>2059.518366102744</v>
      </c>
      <c r="C8" s="4">
        <f>C7-C2</f>
        <v>2290.8093278463784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zoomScaleNormal="100" workbookViewId="0">
      <selection activeCell="P24" sqref="P24"/>
    </sheetView>
  </sheetViews>
  <sheetFormatPr defaultRowHeight="15" x14ac:dyDescent="0.25"/>
  <cols>
    <col min="1" max="1" width="19.85546875" bestFit="1" customWidth="1"/>
    <col min="2" max="2" width="14.85546875" bestFit="1" customWidth="1"/>
    <col min="3" max="3" width="12.5703125" bestFit="1" customWidth="1"/>
    <col min="4" max="4" width="10.140625" bestFit="1" customWidth="1"/>
  </cols>
  <sheetData>
    <row r="1" spans="1:4" x14ac:dyDescent="0.25">
      <c r="A1" s="1" t="s">
        <v>22</v>
      </c>
      <c r="B1" s="4">
        <v>100000</v>
      </c>
    </row>
    <row r="2" spans="1:4" x14ac:dyDescent="0.25">
      <c r="A2" s="1" t="s">
        <v>1</v>
      </c>
      <c r="B2">
        <v>5</v>
      </c>
    </row>
    <row r="3" spans="1:4" x14ac:dyDescent="0.25">
      <c r="A3" s="1" t="s">
        <v>2</v>
      </c>
      <c r="B3" s="4">
        <v>12500</v>
      </c>
    </row>
    <row r="4" spans="1:4" x14ac:dyDescent="0.25">
      <c r="A4" s="1" t="s">
        <v>3</v>
      </c>
      <c r="B4" s="4">
        <f>DDB($B$1,$B$3,$B$2,5)</f>
        <v>460</v>
      </c>
    </row>
    <row r="5" spans="1:4" x14ac:dyDescent="0.25">
      <c r="A5" s="1" t="s">
        <v>23</v>
      </c>
      <c r="B5" s="4">
        <f>DDB($B$1,$B$3,$B$2*365,1)</f>
        <v>109.58904109589041</v>
      </c>
    </row>
    <row r="6" spans="1:4" x14ac:dyDescent="0.25">
      <c r="A6" s="1" t="s">
        <v>24</v>
      </c>
      <c r="B6" s="4">
        <f>DDB($B$1,$B$3,$B$2*12,1)</f>
        <v>3333.3333333333335</v>
      </c>
    </row>
    <row r="7" spans="1:4" x14ac:dyDescent="0.25">
      <c r="B7" s="4"/>
    </row>
    <row r="8" spans="1:4" x14ac:dyDescent="0.25">
      <c r="A8" s="14" t="s">
        <v>4</v>
      </c>
      <c r="B8" s="14" t="s">
        <v>5</v>
      </c>
      <c r="C8" s="14" t="s">
        <v>25</v>
      </c>
      <c r="D8" s="14" t="s">
        <v>2</v>
      </c>
    </row>
    <row r="9" spans="1:4" x14ac:dyDescent="0.25">
      <c r="A9" s="6">
        <v>1</v>
      </c>
      <c r="B9" s="5">
        <v>100000</v>
      </c>
      <c r="C9" s="5">
        <v>40000</v>
      </c>
      <c r="D9" s="5">
        <f>B9-C9</f>
        <v>60000</v>
      </c>
    </row>
    <row r="10" spans="1:4" x14ac:dyDescent="0.25">
      <c r="A10" s="6">
        <v>2</v>
      </c>
      <c r="B10" s="5">
        <f>D9</f>
        <v>60000</v>
      </c>
      <c r="C10" s="5">
        <v>24000</v>
      </c>
      <c r="D10" s="5">
        <f t="shared" ref="D10:D13" si="0">B10-C10</f>
        <v>36000</v>
      </c>
    </row>
    <row r="11" spans="1:4" x14ac:dyDescent="0.25">
      <c r="A11" s="6">
        <v>3</v>
      </c>
      <c r="B11" s="5">
        <f t="shared" ref="B11:B13" si="1">D10</f>
        <v>36000</v>
      </c>
      <c r="C11" s="5">
        <v>14400</v>
      </c>
      <c r="D11" s="5">
        <f t="shared" si="0"/>
        <v>21600</v>
      </c>
    </row>
    <row r="12" spans="1:4" x14ac:dyDescent="0.25">
      <c r="A12" s="6">
        <v>4</v>
      </c>
      <c r="B12" s="5">
        <f t="shared" si="1"/>
        <v>21600</v>
      </c>
      <c r="C12" s="5">
        <v>8640</v>
      </c>
      <c r="D12" s="5">
        <f t="shared" si="0"/>
        <v>12960</v>
      </c>
    </row>
    <row r="13" spans="1:4" x14ac:dyDescent="0.25">
      <c r="A13" s="6">
        <v>5</v>
      </c>
      <c r="B13" s="5">
        <f t="shared" si="1"/>
        <v>12960</v>
      </c>
      <c r="C13" s="5">
        <v>460</v>
      </c>
      <c r="D13" s="5">
        <f t="shared" si="0"/>
        <v>12500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zoomScaleNormal="100" workbookViewId="0">
      <selection activeCell="P24" sqref="P24"/>
    </sheetView>
  </sheetViews>
  <sheetFormatPr defaultRowHeight="15" x14ac:dyDescent="0.25"/>
  <cols>
    <col min="1" max="1" width="18" bestFit="1" customWidth="1"/>
    <col min="2" max="2" width="10.42578125" bestFit="1" customWidth="1"/>
  </cols>
  <sheetData>
    <row r="1" spans="1:2" x14ac:dyDescent="0.25">
      <c r="A1" s="1" t="s">
        <v>14</v>
      </c>
      <c r="B1" s="10">
        <v>7.4999999999999997E-2</v>
      </c>
    </row>
    <row r="2" spans="1:2" x14ac:dyDescent="0.25">
      <c r="A2" s="1" t="s">
        <v>1</v>
      </c>
      <c r="B2">
        <v>10</v>
      </c>
    </row>
    <row r="3" spans="1:2" x14ac:dyDescent="0.25">
      <c r="A3" s="1" t="s">
        <v>26</v>
      </c>
      <c r="B3" s="4">
        <v>25000</v>
      </c>
    </row>
    <row r="4" spans="1:2" x14ac:dyDescent="0.25">
      <c r="A4" s="1"/>
      <c r="B4" s="4"/>
    </row>
    <row r="5" spans="1:2" x14ac:dyDescent="0.25">
      <c r="A5" s="1" t="s">
        <v>27</v>
      </c>
      <c r="B5" s="4">
        <f>-PMT($B$1/12,$B$2,$B$3)</f>
        <v>2586.740604325094</v>
      </c>
    </row>
    <row r="7" spans="1:2" x14ac:dyDescent="0.25">
      <c r="A7" s="1" t="s">
        <v>35</v>
      </c>
      <c r="B7" s="3">
        <f>$B$2*$B$5</f>
        <v>25867.40604325094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"/>
  <sheetViews>
    <sheetView zoomScaleNormal="100" workbookViewId="0">
      <selection activeCell="P24" sqref="P24"/>
    </sheetView>
  </sheetViews>
  <sheetFormatPr defaultRowHeight="15" x14ac:dyDescent="0.25"/>
  <cols>
    <col min="1" max="1" width="18" bestFit="1" customWidth="1"/>
  </cols>
  <sheetData>
    <row r="1" spans="1:4" x14ac:dyDescent="0.25">
      <c r="A1" s="1" t="s">
        <v>10</v>
      </c>
      <c r="B1" s="10">
        <v>3.5000000000000003E-2</v>
      </c>
    </row>
    <row r="2" spans="1:4" x14ac:dyDescent="0.25">
      <c r="A2" s="1" t="s">
        <v>1</v>
      </c>
      <c r="B2">
        <v>5</v>
      </c>
    </row>
    <row r="3" spans="1:4" x14ac:dyDescent="0.25">
      <c r="A3" s="1" t="s">
        <v>8</v>
      </c>
      <c r="B3" s="3">
        <v>500</v>
      </c>
    </row>
    <row r="4" spans="1:4" x14ac:dyDescent="0.25">
      <c r="A4" s="1" t="s">
        <v>9</v>
      </c>
      <c r="B4" s="3">
        <f>-FV(B1/12,B2,B3)</f>
        <v>2514.62593012155</v>
      </c>
    </row>
    <row r="6" spans="1:4" x14ac:dyDescent="0.25">
      <c r="A6" s="16" t="s">
        <v>28</v>
      </c>
      <c r="B6" s="16" t="s">
        <v>29</v>
      </c>
      <c r="C6" s="16" t="s">
        <v>14</v>
      </c>
      <c r="D6" s="16" t="s">
        <v>30</v>
      </c>
    </row>
    <row r="7" spans="1:4" x14ac:dyDescent="0.25">
      <c r="A7" s="11">
        <v>1</v>
      </c>
      <c r="B7" s="3">
        <v>500</v>
      </c>
      <c r="C7" s="3">
        <v>1.46</v>
      </c>
      <c r="D7" s="3">
        <f>B7+C7</f>
        <v>501.46</v>
      </c>
    </row>
    <row r="8" spans="1:4" x14ac:dyDescent="0.25">
      <c r="A8" s="11">
        <v>2</v>
      </c>
      <c r="B8" s="3">
        <f>B7+D7</f>
        <v>1001.46</v>
      </c>
      <c r="C8" s="3">
        <v>2.92</v>
      </c>
      <c r="D8" s="3">
        <f t="shared" ref="D8:D10" si="0">B8+C8</f>
        <v>1004.38</v>
      </c>
    </row>
    <row r="9" spans="1:4" x14ac:dyDescent="0.25">
      <c r="A9" s="11">
        <v>3</v>
      </c>
      <c r="B9" s="3">
        <f t="shared" ref="B9:B11" si="1">B8+D8</f>
        <v>2005.8400000000001</v>
      </c>
      <c r="C9" s="3">
        <v>4.3899999999999997</v>
      </c>
      <c r="D9" s="3">
        <f t="shared" si="0"/>
        <v>2010.2300000000002</v>
      </c>
    </row>
    <row r="10" spans="1:4" x14ac:dyDescent="0.25">
      <c r="A10" s="11">
        <v>4</v>
      </c>
      <c r="B10" s="3">
        <f t="shared" si="1"/>
        <v>4016.0700000000006</v>
      </c>
      <c r="C10" s="3">
        <v>5.86</v>
      </c>
      <c r="D10" s="3">
        <f t="shared" si="0"/>
        <v>4021.9300000000007</v>
      </c>
    </row>
    <row r="11" spans="1:4" x14ac:dyDescent="0.25">
      <c r="A11" s="11">
        <v>5</v>
      </c>
      <c r="B11" s="3">
        <f t="shared" si="1"/>
        <v>8038.0000000000018</v>
      </c>
      <c r="C11" s="3"/>
      <c r="D1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"/>
  <sheetViews>
    <sheetView zoomScaleNormal="100" workbookViewId="0">
      <selection activeCell="P24" sqref="P24"/>
    </sheetView>
  </sheetViews>
  <sheetFormatPr defaultRowHeight="15" x14ac:dyDescent="0.25"/>
  <cols>
    <col min="1" max="1" width="24.7109375" bestFit="1" customWidth="1"/>
    <col min="2" max="2" width="12" bestFit="1" customWidth="1"/>
  </cols>
  <sheetData>
    <row r="1" spans="1:2" x14ac:dyDescent="0.25">
      <c r="A1" s="1" t="s">
        <v>7</v>
      </c>
      <c r="B1">
        <v>12</v>
      </c>
    </row>
    <row r="2" spans="1:2" x14ac:dyDescent="0.25">
      <c r="A2" s="1" t="s">
        <v>8</v>
      </c>
      <c r="B2" s="3">
        <v>500</v>
      </c>
    </row>
    <row r="3" spans="1:2" x14ac:dyDescent="0.25">
      <c r="A3" s="1" t="s">
        <v>9</v>
      </c>
      <c r="B3" s="3">
        <v>100000</v>
      </c>
    </row>
    <row r="4" spans="1:2" x14ac:dyDescent="0.25">
      <c r="A4" s="1"/>
    </row>
    <row r="5" spans="1:2" x14ac:dyDescent="0.25">
      <c r="A5" s="1" t="s">
        <v>10</v>
      </c>
      <c r="B5" s="10">
        <f>RATE(B1*12,-B2,0,B3,0)*12</f>
        <v>5.2494369367587668E-2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0AB0A-848D-4C67-B26B-C0C55D58C43A}">
  <dimension ref="A1:D4"/>
  <sheetViews>
    <sheetView zoomScaleNormal="100" workbookViewId="0">
      <selection activeCell="P24" sqref="P24"/>
    </sheetView>
  </sheetViews>
  <sheetFormatPr defaultRowHeight="15" x14ac:dyDescent="0.25"/>
  <cols>
    <col min="1" max="1" width="41.42578125" customWidth="1"/>
    <col min="2" max="2" width="12.5703125" bestFit="1" customWidth="1"/>
  </cols>
  <sheetData>
    <row r="1" spans="1:4" x14ac:dyDescent="0.25">
      <c r="A1" t="s">
        <v>32</v>
      </c>
      <c r="B1" s="18">
        <v>44197</v>
      </c>
      <c r="D1" s="21">
        <f>INTRATE(B1,B2,B3,B4)</f>
        <v>0.5</v>
      </c>
    </row>
    <row r="2" spans="1:4" x14ac:dyDescent="0.25">
      <c r="A2" t="s">
        <v>34</v>
      </c>
      <c r="B2" s="18">
        <v>44927</v>
      </c>
    </row>
    <row r="3" spans="1:4" x14ac:dyDescent="0.25">
      <c r="A3" t="s">
        <v>18</v>
      </c>
      <c r="B3" s="20">
        <v>100000</v>
      </c>
    </row>
    <row r="4" spans="1:4" s="19" customFormat="1" x14ac:dyDescent="0.25">
      <c r="A4" s="19" t="s">
        <v>31</v>
      </c>
      <c r="B4" s="20">
        <v>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calculate depreciation</vt:lpstr>
      <vt:lpstr>straight-line depreciation</vt:lpstr>
      <vt:lpstr>amount to invest</vt:lpstr>
      <vt:lpstr>compare investments</vt:lpstr>
      <vt:lpstr>double-declining balance method</vt:lpstr>
      <vt:lpstr>determine loan payment</vt:lpstr>
      <vt:lpstr>calculate total savings</vt:lpstr>
      <vt:lpstr>calculate interest rate</vt:lpstr>
      <vt:lpstr>Rate over entire period</vt:lpstr>
      <vt:lpstr>Nominal Rate over a period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 Richardson</dc:creator>
  <cp:lastModifiedBy>Brian Moriarty</cp:lastModifiedBy>
  <dcterms:created xsi:type="dcterms:W3CDTF">2014-03-13T01:33:46Z</dcterms:created>
  <dcterms:modified xsi:type="dcterms:W3CDTF">2021-12-09T04:18:39Z</dcterms:modified>
</cp:coreProperties>
</file>